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wnloads\Anjana Odedra UK TRIP\"/>
    </mc:Choice>
  </mc:AlternateContent>
  <xr:revisionPtr revIDLastSave="0" documentId="13_ncr:1_{4ABF0B0B-1249-43F4-AD37-A6B3531DE2CA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48" i="1" l="1"/>
</calcChain>
</file>

<file path=xl/sharedStrings.xml><?xml version="1.0" encoding="utf-8"?>
<sst xmlns="http://schemas.openxmlformats.org/spreadsheetml/2006/main" count="77" uniqueCount="55">
  <si>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</si>
  <si>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</si>
  <si>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</si>
  <si>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</si>
  <si>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</si>
  <si>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</si>
  <si>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</si>
  <si>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</si>
  <si>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</si>
  <si>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</si>
  <si>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</si>
  <si>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</si>
  <si>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</si>
  <si>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</si>
  <si>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</si>
  <si>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</si>
  <si>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</si>
  <si>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</si>
  <si>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</si>
  <si>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</si>
  <si>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</si>
  <si>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Food</t>
  </si>
  <si>
    <t>Anjana Odedra</t>
  </si>
  <si>
    <t>UK Trip Expenses</t>
  </si>
  <si>
    <t>Travel</t>
  </si>
  <si>
    <t>Air India Flight Ticket from Delhi-London-Delhi</t>
  </si>
  <si>
    <t>02-03-2025 to 26-03-2025</t>
  </si>
  <si>
    <t>Taxi - Next(GBP 15.20)</t>
  </si>
  <si>
    <t>Taxi - Next(GBP 22.50)</t>
  </si>
  <si>
    <t>Food (GBP 23.94)</t>
  </si>
  <si>
    <t>Food (GBP 17.62)</t>
  </si>
  <si>
    <t>Food (GBP 21.28)</t>
  </si>
  <si>
    <t>Food (GBP 15.30)</t>
  </si>
  <si>
    <t>Food (GBP 15.98)</t>
  </si>
  <si>
    <t>Uber Taxi (GBP 18.97)</t>
  </si>
  <si>
    <t>Uber Taxi (GBP 26.96)</t>
  </si>
  <si>
    <t>Uber Taxi (GBP 30.17)</t>
  </si>
  <si>
    <t>Uber Taxi (GBP 36.23)</t>
  </si>
  <si>
    <t>Food (GBP 7.92)</t>
  </si>
  <si>
    <t>Food (GBP 3.85)</t>
  </si>
  <si>
    <t>Food (GBP 5.75)</t>
  </si>
  <si>
    <t>Food (GBP 51.50)</t>
  </si>
  <si>
    <t>Food (GBP 13.65)</t>
  </si>
  <si>
    <t>Food (GBP 3.90)</t>
  </si>
  <si>
    <t>Dinner (GBP 21.17)</t>
  </si>
  <si>
    <t>Buyer's Dinner (GBP 111.10)</t>
  </si>
  <si>
    <t>Train  (GBP 185.75)</t>
  </si>
  <si>
    <t>Tarvel</t>
  </si>
  <si>
    <t>Train  (GBP 12.90)</t>
  </si>
  <si>
    <t>Parking (GBP 2.50)</t>
  </si>
  <si>
    <t>Parking</t>
  </si>
  <si>
    <t>Petrol</t>
  </si>
  <si>
    <t>Petrol (GBP 30)</t>
  </si>
  <si>
    <t>Petrol (GBP 30.02)</t>
  </si>
  <si>
    <t>(1 GBP =  INR 129.31)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</si>
</sst>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24" xfId="1" applyNumberFormat="1" applyFont="1" applyBorder="1" applyAlignment="1">
      <alignment vertical="center"/>
    </xf>
    <xf numFmtId="0" fontId="0" fillId="0" borderId="25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5"/>
  <sheetViews>
    <sheetView tabSelected="1" zoomScale="95" workbookViewId="0">
      <pane xSplit="5" ySplit="10" topLeftCell="F23" activePane="bottomRight" state="frozen"/>
      <selection pane="topRight" activeCell="F1" sqref="F1"/>
      <selection pane="bottomLeft" activeCell="A11" sqref="A11"/>
      <selection pane="bottomRight" activeCell="E34" sqref="E34"/>
    </sheetView>
  </sheetViews>
  <sheetFormatPr defaultRowHeight="14.5" x14ac:dyDescent="0.35"/>
  <cols>
    <col min="1" max="1" width="6.453125" customWidth="1"/>
    <col min="2" max="2" width="13.1796875" style="23" customWidth="1"/>
    <col min="3" max="3" width="46.453125" customWidth="1"/>
    <col min="4" max="4" width="13.08984375" style="11" customWidth="1"/>
    <col min="5" max="5" width="14" style="16" customWidth="1"/>
  </cols>
  <sheetData>
    <row r="1" spans="1:5" x14ac:dyDescent="0.35">
      <c r="A1" s="48" t="s">
        <v>11</v>
      </c>
      <c r="B1" s="49"/>
      <c r="C1" s="49"/>
      <c r="D1" s="49"/>
      <c r="E1" s="50"/>
    </row>
    <row r="2" spans="1:5" x14ac:dyDescent="0.35">
      <c r="A2" s="51" t="s">
        <v>2</v>
      </c>
      <c r="B2" s="52"/>
      <c r="C2" s="52"/>
      <c r="D2" s="52"/>
      <c r="E2" s="53"/>
    </row>
    <row r="3" spans="1:5" ht="15" thickBot="1" x14ac:dyDescent="0.4">
      <c r="A3" s="54" t="s">
        <v>1</v>
      </c>
      <c r="B3" s="55"/>
      <c r="C3" s="55"/>
      <c r="D3" s="55"/>
      <c r="E3" s="56"/>
    </row>
    <row r="4" spans="1:5" x14ac:dyDescent="0.35">
      <c r="A4" s="57" t="s">
        <v>0</v>
      </c>
      <c r="B4" s="58"/>
      <c r="C4" s="8" t="s">
        <v>22</v>
      </c>
      <c r="D4" s="10" t="s">
        <v>8</v>
      </c>
      <c r="E4" s="36">
        <v>252</v>
      </c>
    </row>
    <row r="5" spans="1:5" x14ac:dyDescent="0.35">
      <c r="A5" s="46" t="s">
        <v>12</v>
      </c>
      <c r="B5" s="47"/>
      <c r="C5" s="2" t="s">
        <v>26</v>
      </c>
      <c r="D5" s="37" t="s">
        <v>10</v>
      </c>
      <c r="E5" s="13" t="s">
        <v>20</v>
      </c>
    </row>
    <row r="6" spans="1:5" x14ac:dyDescent="0.35">
      <c r="A6" s="46" t="s">
        <v>3</v>
      </c>
      <c r="B6" s="47"/>
      <c r="C6" t="s">
        <v>23</v>
      </c>
      <c r="E6" s="14"/>
    </row>
    <row r="7" spans="1:5" x14ac:dyDescent="0.35">
      <c r="A7" s="46" t="s">
        <v>19</v>
      </c>
      <c r="B7" s="47"/>
      <c r="E7" s="14"/>
    </row>
    <row r="8" spans="1:5" x14ac:dyDescent="0.35">
      <c r="A8" s="46"/>
      <c r="B8" s="47"/>
      <c r="D8" s="9" t="s">
        <v>54</v>
      </c>
      <c r="E8" s="14"/>
    </row>
    <row r="9" spans="1:5" ht="15" thickBot="1" x14ac:dyDescent="0.4">
      <c r="A9" s="3"/>
      <c r="B9" s="17"/>
      <c r="C9" s="4"/>
      <c r="D9" s="12"/>
      <c r="E9" s="15"/>
    </row>
    <row r="10" spans="1:5" s="6" customFormat="1" ht="15" thickBot="1" x14ac:dyDescent="0.4">
      <c r="A10" s="24" t="s">
        <v>4</v>
      </c>
      <c r="B10" s="18" t="s">
        <v>9</v>
      </c>
      <c r="C10" s="18" t="s">
        <v>5</v>
      </c>
      <c r="D10" s="18" t="s">
        <v>6</v>
      </c>
      <c r="E10" s="25" t="s">
        <v>7</v>
      </c>
    </row>
    <row r="11" spans="1:5" x14ac:dyDescent="0.35">
      <c r="A11" s="26">
        <v>1</v>
      </c>
      <c r="B11" s="19">
        <v>46083</v>
      </c>
      <c r="C11" s="27" t="s">
        <v>25</v>
      </c>
      <c r="D11" s="28" t="s">
        <v>24</v>
      </c>
      <c r="E11" s="29">
        <v>373092</v>
      </c>
    </row>
    <row r="12" spans="1:5" x14ac:dyDescent="0.35">
      <c r="A12" s="26">
        <v>2</v>
      </c>
      <c r="B12" s="19">
        <v>46086</v>
      </c>
      <c r="C12" s="27" t="s">
        <v>33</v>
      </c>
      <c r="D12" s="20" t="s">
        <v>21</v>
      </c>
      <c r="E12" s="29">
        <f>15.98*129.31</f>
        <v>2066.3738000000003</v>
      </c>
    </row>
    <row r="13" spans="1:5" x14ac:dyDescent="0.35">
      <c r="A13" s="26">
        <v>3</v>
      </c>
      <c r="B13" s="19">
        <v>46088</v>
      </c>
      <c r="C13" s="27" t="s">
        <v>53</v>
      </c>
      <c r="D13" s="28" t="s">
        <v>51</v>
      </c>
      <c r="E13" s="29">
        <f>30.02*129.31</f>
        <v>3881.8861999999999</v>
      </c>
    </row>
    <row r="14" spans="1:5" x14ac:dyDescent="0.35">
      <c r="A14" s="26">
        <v>4</v>
      </c>
      <c r="B14" s="19">
        <v>46092</v>
      </c>
      <c r="C14" s="27" t="s">
        <v>32</v>
      </c>
      <c r="D14" s="20" t="s">
        <v>21</v>
      </c>
      <c r="E14" s="29">
        <f>15.3*129.31</f>
        <v>1978.4430000000002</v>
      </c>
    </row>
    <row r="15" spans="1:5" x14ac:dyDescent="0.35">
      <c r="A15" s="26">
        <v>5</v>
      </c>
      <c r="B15" s="19">
        <v>46093</v>
      </c>
      <c r="C15" s="27" t="s">
        <v>45</v>
      </c>
      <c r="D15" s="28" t="s">
        <v>21</v>
      </c>
      <c r="E15" s="29">
        <f>111.1*129.31</f>
        <v>14366.341</v>
      </c>
    </row>
    <row r="16" spans="1:5" x14ac:dyDescent="0.35">
      <c r="A16" s="26">
        <v>6</v>
      </c>
      <c r="B16" s="19">
        <v>46093</v>
      </c>
      <c r="C16" s="27" t="s">
        <v>39</v>
      </c>
      <c r="D16" s="28" t="s">
        <v>21</v>
      </c>
      <c r="E16" s="29">
        <f>3.85*129.31</f>
        <v>497.84350000000001</v>
      </c>
    </row>
    <row r="17" spans="1:5" x14ac:dyDescent="0.35">
      <c r="A17" s="26">
        <v>7</v>
      </c>
      <c r="B17" s="19">
        <v>46093</v>
      </c>
      <c r="C17" s="27" t="s">
        <v>49</v>
      </c>
      <c r="D17" s="28" t="s">
        <v>50</v>
      </c>
      <c r="E17" s="29">
        <f>2.5*129.31</f>
        <v>323.27499999999998</v>
      </c>
    </row>
    <row r="18" spans="1:5" x14ac:dyDescent="0.35">
      <c r="A18" s="26">
        <v>8</v>
      </c>
      <c r="B18" s="19">
        <v>46094</v>
      </c>
      <c r="C18" s="27" t="s">
        <v>46</v>
      </c>
      <c r="D18" s="28" t="s">
        <v>47</v>
      </c>
      <c r="E18" s="29">
        <f>185.75*129.31</f>
        <v>24019.3325</v>
      </c>
    </row>
    <row r="19" spans="1:5" x14ac:dyDescent="0.35">
      <c r="A19" s="26">
        <v>9</v>
      </c>
      <c r="B19" s="19">
        <v>46094</v>
      </c>
      <c r="C19" s="27" t="s">
        <v>27</v>
      </c>
      <c r="D19" s="28" t="s">
        <v>24</v>
      </c>
      <c r="E19" s="29">
        <f>15.2*129.31</f>
        <v>1965.5119999999999</v>
      </c>
    </row>
    <row r="20" spans="1:5" x14ac:dyDescent="0.35">
      <c r="A20" s="26">
        <v>10</v>
      </c>
      <c r="B20" s="19">
        <v>46094</v>
      </c>
      <c r="C20" s="27" t="s">
        <v>37</v>
      </c>
      <c r="D20" s="28" t="s">
        <v>24</v>
      </c>
      <c r="E20" s="29">
        <f>36.23*129.31</f>
        <v>4684.9012999999995</v>
      </c>
    </row>
    <row r="21" spans="1:5" x14ac:dyDescent="0.35">
      <c r="A21" s="26">
        <v>11</v>
      </c>
      <c r="B21" s="19">
        <v>46094</v>
      </c>
      <c r="C21" s="27" t="s">
        <v>41</v>
      </c>
      <c r="D21" s="28" t="s">
        <v>21</v>
      </c>
      <c r="E21" s="29">
        <f>51.5*129.31</f>
        <v>6659.4650000000001</v>
      </c>
    </row>
    <row r="22" spans="1:5" x14ac:dyDescent="0.35">
      <c r="A22" s="26">
        <v>12</v>
      </c>
      <c r="B22" s="19">
        <v>46095</v>
      </c>
      <c r="C22" s="27" t="s">
        <v>52</v>
      </c>
      <c r="D22" s="28" t="s">
        <v>51</v>
      </c>
      <c r="E22" s="29">
        <f>30*129.31</f>
        <v>3879.3</v>
      </c>
    </row>
    <row r="23" spans="1:5" x14ac:dyDescent="0.35">
      <c r="A23" s="26">
        <v>13</v>
      </c>
      <c r="B23" s="19">
        <v>46096</v>
      </c>
      <c r="C23" s="27" t="s">
        <v>31</v>
      </c>
      <c r="D23" s="20" t="s">
        <v>21</v>
      </c>
      <c r="E23" s="29">
        <f>21.28*129.31</f>
        <v>2751.7168000000001</v>
      </c>
    </row>
    <row r="24" spans="1:5" x14ac:dyDescent="0.35">
      <c r="A24" s="26">
        <v>14</v>
      </c>
      <c r="B24" s="19">
        <v>46096</v>
      </c>
      <c r="C24" s="27" t="s">
        <v>48</v>
      </c>
      <c r="D24" s="28" t="s">
        <v>47</v>
      </c>
      <c r="E24" s="29">
        <f>12.9*129.31</f>
        <v>1668.0990000000002</v>
      </c>
    </row>
    <row r="25" spans="1:5" x14ac:dyDescent="0.35">
      <c r="A25" s="26">
        <v>15</v>
      </c>
      <c r="B25" s="19">
        <v>46097</v>
      </c>
      <c r="C25" s="27" t="s">
        <v>35</v>
      </c>
      <c r="D25" s="28" t="s">
        <v>24</v>
      </c>
      <c r="E25" s="29">
        <f>26.96*129.31</f>
        <v>3486.1976</v>
      </c>
    </row>
    <row r="26" spans="1:5" x14ac:dyDescent="0.35">
      <c r="A26" s="26">
        <v>16</v>
      </c>
      <c r="B26" s="19">
        <v>46097</v>
      </c>
      <c r="C26" s="27" t="s">
        <v>36</v>
      </c>
      <c r="D26" s="28" t="s">
        <v>24</v>
      </c>
      <c r="E26" s="29">
        <f>30.17*129.31</f>
        <v>3901.2827000000002</v>
      </c>
    </row>
    <row r="27" spans="1:5" x14ac:dyDescent="0.35">
      <c r="A27" s="26">
        <v>17</v>
      </c>
      <c r="B27" s="19">
        <v>46099</v>
      </c>
      <c r="C27" s="27" t="s">
        <v>30</v>
      </c>
      <c r="D27" s="28" t="s">
        <v>21</v>
      </c>
      <c r="E27" s="29">
        <f>17.62*129.31</f>
        <v>2278.4422</v>
      </c>
    </row>
    <row r="28" spans="1:5" x14ac:dyDescent="0.35">
      <c r="A28" s="26">
        <v>18</v>
      </c>
      <c r="B28" s="19">
        <v>46099</v>
      </c>
      <c r="C28" s="27" t="s">
        <v>38</v>
      </c>
      <c r="D28" s="28" t="s">
        <v>21</v>
      </c>
      <c r="E28" s="29">
        <f>7.92*129.31</f>
        <v>1024.1351999999999</v>
      </c>
    </row>
    <row r="29" spans="1:5" x14ac:dyDescent="0.35">
      <c r="A29" s="26">
        <v>19</v>
      </c>
      <c r="B29" s="19">
        <v>46099</v>
      </c>
      <c r="C29" s="27" t="s">
        <v>40</v>
      </c>
      <c r="D29" s="28" t="s">
        <v>21</v>
      </c>
      <c r="E29" s="29">
        <f>5.75*129.31</f>
        <v>743.53250000000003</v>
      </c>
    </row>
    <row r="30" spans="1:5" x14ac:dyDescent="0.35">
      <c r="A30" s="26">
        <v>20</v>
      </c>
      <c r="B30" s="19">
        <v>46100</v>
      </c>
      <c r="C30" s="27" t="s">
        <v>34</v>
      </c>
      <c r="D30" s="28" t="s">
        <v>24</v>
      </c>
      <c r="E30" s="29">
        <f>18.97*129.31</f>
        <v>2453.0106999999998</v>
      </c>
    </row>
    <row r="31" spans="1:5" x14ac:dyDescent="0.35">
      <c r="A31" s="26">
        <v>21</v>
      </c>
      <c r="B31" s="19">
        <v>46100</v>
      </c>
      <c r="C31" s="27" t="s">
        <v>44</v>
      </c>
      <c r="D31" s="28" t="s">
        <v>21</v>
      </c>
      <c r="E31" s="29">
        <f>21.17*129.31</f>
        <v>2737.4927000000002</v>
      </c>
    </row>
    <row r="32" spans="1:5" x14ac:dyDescent="0.35">
      <c r="A32" s="26">
        <v>22</v>
      </c>
      <c r="B32" s="19">
        <v>46101</v>
      </c>
      <c r="C32" s="27" t="s">
        <v>29</v>
      </c>
      <c r="D32" s="28" t="s">
        <v>21</v>
      </c>
      <c r="E32" s="29">
        <f>23.94*129.31</f>
        <v>3095.6814000000004</v>
      </c>
    </row>
    <row r="33" spans="1:5" x14ac:dyDescent="0.35">
      <c r="A33" s="26">
        <v>23</v>
      </c>
      <c r="B33" s="19">
        <v>46105</v>
      </c>
      <c r="C33" s="27" t="s">
        <v>28</v>
      </c>
      <c r="D33" s="28" t="s">
        <v>24</v>
      </c>
      <c r="E33" s="29">
        <f>22.5*129.31</f>
        <v>2909.4749999999999</v>
      </c>
    </row>
    <row r="34" spans="1:5" x14ac:dyDescent="0.35">
      <c r="A34" s="26">
        <v>24</v>
      </c>
      <c r="B34" s="19">
        <v>46106</v>
      </c>
      <c r="C34" s="27" t="s">
        <v>42</v>
      </c>
      <c r="D34" s="28" t="s">
        <v>21</v>
      </c>
      <c r="E34" s="29">
        <f>13.65*129.31</f>
        <v>1765.0815</v>
      </c>
    </row>
    <row r="35" spans="1:5" x14ac:dyDescent="0.35">
      <c r="A35" s="30">
        <v>25</v>
      </c>
      <c r="B35" s="40">
        <v>46106</v>
      </c>
      <c r="C35" s="31" t="s">
        <v>43</v>
      </c>
      <c r="D35" s="41" t="s">
        <v>21</v>
      </c>
      <c r="E35" s="32">
        <f>3.9*129.31</f>
        <v>504.30899999999997</v>
      </c>
    </row>
    <row r="36" spans="1:5" x14ac:dyDescent="0.35">
      <c r="A36" s="38"/>
      <c r="B36" s="20"/>
      <c r="C36" s="38"/>
      <c r="D36" s="45"/>
      <c r="E36" s="32"/>
    </row>
    <row r="37" spans="1:5" x14ac:dyDescent="0.35">
      <c r="A37" s="38"/>
      <c r="B37" s="20"/>
      <c r="C37" s="38"/>
      <c r="D37" s="45"/>
      <c r="E37" s="32"/>
    </row>
    <row r="38" spans="1:5" x14ac:dyDescent="0.35">
      <c r="A38" s="20"/>
      <c r="B38" s="20"/>
      <c r="C38" s="38"/>
      <c r="D38" s="45"/>
      <c r="E38" s="32"/>
    </row>
    <row r="39" spans="1:5" x14ac:dyDescent="0.35">
      <c r="A39" s="20"/>
      <c r="B39" s="20"/>
      <c r="C39" s="38"/>
      <c r="D39" s="45"/>
      <c r="E39" s="32"/>
    </row>
    <row r="40" spans="1:5" x14ac:dyDescent="0.35">
      <c r="A40" s="20"/>
      <c r="B40" s="20"/>
      <c r="C40" s="38"/>
      <c r="D40" s="45"/>
      <c r="E40" s="32"/>
    </row>
    <row r="41" spans="1:5" x14ac:dyDescent="0.35">
      <c r="A41" s="20"/>
      <c r="B41" s="20"/>
      <c r="C41" s="38"/>
      <c r="D41" s="45"/>
      <c r="E41" s="32"/>
    </row>
    <row r="42" spans="1:5" x14ac:dyDescent="0.35">
      <c r="A42" s="38"/>
      <c r="B42" s="20"/>
      <c r="C42" s="38"/>
      <c r="D42" s="45"/>
      <c r="E42" s="32"/>
    </row>
    <row r="43" spans="1:5" x14ac:dyDescent="0.35">
      <c r="A43" s="42"/>
      <c r="B43" s="28"/>
      <c r="C43" s="43"/>
      <c r="D43" s="28"/>
      <c r="E43" s="44"/>
    </row>
    <row r="44" spans="1:5" x14ac:dyDescent="0.35">
      <c r="A44" s="26"/>
      <c r="B44" s="20"/>
      <c r="C44" s="27"/>
      <c r="D44" s="20"/>
      <c r="E44" s="29"/>
    </row>
    <row r="45" spans="1:5" x14ac:dyDescent="0.35">
      <c r="A45" s="26"/>
      <c r="B45" s="20"/>
      <c r="C45" s="27"/>
      <c r="D45" s="20"/>
      <c r="E45" s="29"/>
    </row>
    <row r="46" spans="1:5" x14ac:dyDescent="0.35">
      <c r="A46" s="26"/>
      <c r="B46" s="20"/>
      <c r="C46" s="27"/>
      <c r="D46" s="20"/>
      <c r="E46" s="29"/>
    </row>
    <row r="47" spans="1:5" ht="15" thickBot="1" x14ac:dyDescent="0.4">
      <c r="A47" s="30"/>
      <c r="B47" s="21"/>
      <c r="C47" s="31"/>
      <c r="D47" s="21"/>
      <c r="E47" s="32"/>
    </row>
    <row r="48" spans="1:5" ht="15" thickBot="1" x14ac:dyDescent="0.4">
      <c r="A48" s="33"/>
      <c r="B48" s="22"/>
      <c r="C48" s="34" t="s">
        <v>18</v>
      </c>
      <c r="D48" s="34"/>
      <c r="E48" s="35">
        <f>SUM(E11:E47)</f>
        <v>466733.12960000004</v>
      </c>
    </row>
    <row r="49" spans="1:5" x14ac:dyDescent="0.35">
      <c r="A49" s="1"/>
      <c r="E49" s="14"/>
    </row>
    <row r="50" spans="1:5" x14ac:dyDescent="0.35">
      <c r="A50" s="1"/>
      <c r="E50" s="14"/>
    </row>
    <row r="51" spans="1:5" x14ac:dyDescent="0.35">
      <c r="A51" s="7" t="s">
        <v>22</v>
      </c>
      <c r="E51" s="14"/>
    </row>
    <row r="52" spans="1:5" x14ac:dyDescent="0.35">
      <c r="A52" s="7" t="s">
        <v>13</v>
      </c>
      <c r="D52" s="11" t="s">
        <v>17</v>
      </c>
      <c r="E52" s="14"/>
    </row>
    <row r="53" spans="1:5" x14ac:dyDescent="0.35">
      <c r="A53" s="7" t="s">
        <v>14</v>
      </c>
      <c r="B53" s="39">
        <v>45750</v>
      </c>
      <c r="D53" s="11" t="s">
        <v>16</v>
      </c>
      <c r="E53" s="14"/>
    </row>
    <row r="54" spans="1:5" x14ac:dyDescent="0.35">
      <c r="A54" s="7" t="s">
        <v>15</v>
      </c>
      <c r="B54" s="23" t="s">
        <v>20</v>
      </c>
      <c r="E54" s="14"/>
    </row>
    <row r="55" spans="1:5" ht="15" thickBot="1" x14ac:dyDescent="0.4">
      <c r="A55" s="5"/>
      <c r="B55" s="17"/>
      <c r="C55" s="4"/>
      <c r="D55" s="12"/>
      <c r="E55" s="15"/>
    </row>
  </sheetData>
  <sortState xmlns:xlrd2="http://schemas.microsoft.com/office/spreadsheetml/2017/richdata2" ref="A11:E47">
    <sortCondition ref="B11:B47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2025-08-25T11:26:09Z</cp:lastPrinted>
  <dcterms:created xsi:type="dcterms:W3CDTF">2025-06-02T15:59:45Z</dcterms:created>
  <dcterms:modified xsi:type="dcterms:W3CDTF">2026-04-06T11:39:42Z</dcterms:modified>
</cp:coreProperties>
</file>